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XDCB" sheetId="8" r:id="rId1"/>
  </sheets>
  <calcPr calcId="144525"/>
</workbook>
</file>

<file path=xl/calcChain.xml><?xml version="1.0" encoding="utf-8"?>
<calcChain xmlns="http://schemas.openxmlformats.org/spreadsheetml/2006/main">
  <c r="H31" i="8" l="1"/>
  <c r="F31" i="8"/>
  <c r="G11" i="8"/>
  <c r="H11" i="8"/>
  <c r="F11" i="8"/>
  <c r="D11" i="8"/>
  <c r="E30" i="8"/>
  <c r="H30" i="8" l="1"/>
  <c r="H29" i="8" s="1"/>
  <c r="H10" i="8" s="1"/>
  <c r="G29" i="8"/>
  <c r="D29" i="8"/>
  <c r="E29" i="8"/>
  <c r="F30" i="8"/>
  <c r="F29" i="8" s="1"/>
  <c r="F10" i="8" s="1"/>
  <c r="K12" i="8" s="1"/>
  <c r="C29" i="8"/>
  <c r="C30" i="8"/>
  <c r="M20" i="8" l="1"/>
  <c r="E20" i="8"/>
  <c r="E11" i="8" s="1"/>
  <c r="E10" i="8" s="1"/>
  <c r="C11" i="8"/>
  <c r="C10" i="8" s="1"/>
  <c r="D10" i="8" l="1"/>
  <c r="G10" i="8" l="1"/>
</calcChain>
</file>

<file path=xl/sharedStrings.xml><?xml version="1.0" encoding="utf-8"?>
<sst xmlns="http://schemas.openxmlformats.org/spreadsheetml/2006/main" count="40" uniqueCount="39">
  <si>
    <t>ỦY BAN NHÂN DÂN</t>
  </si>
  <si>
    <t>(Quyết toán đã được Hội đồng nhân dân phê chuẩn)</t>
  </si>
  <si>
    <t>Biểu số 119/CK TC-NSNN</t>
  </si>
  <si>
    <t>Tên công trình</t>
  </si>
  <si>
    <t>Thời gian khởi công - hoàn thành</t>
  </si>
  <si>
    <t>Tổng dự toán được duyệt</t>
  </si>
  <si>
    <t>Tổng số</t>
  </si>
  <si>
    <t>Chia theo nguồn vốn</t>
  </si>
  <si>
    <t>Trong đó nguồn đóng góp</t>
  </si>
  <si>
    <t>Nguồn cân đối ngân sách</t>
  </si>
  <si>
    <t>Nguồn đóng góp</t>
  </si>
  <si>
    <t>Trong đó thanh toán KL năm trước</t>
  </si>
  <si>
    <t>Công trình chuyển tiếp</t>
  </si>
  <si>
    <t>Công trình khởi công mới</t>
  </si>
  <si>
    <t>Hoàn thành trong năm</t>
  </si>
  <si>
    <t xml:space="preserve">Tổng số </t>
  </si>
  <si>
    <t>Đơn vị:  đồng</t>
  </si>
  <si>
    <t xml:space="preserve">PHƯỜNG NAM HỒNG </t>
  </si>
  <si>
    <r>
      <t>QUYẾT TOÁN CHI ĐẦU TƯ PHÁT TRIỂN</t>
    </r>
    <r>
      <rPr>
        <b/>
        <vertAlign val="superscript"/>
        <sz val="12"/>
        <color rgb="FF000000"/>
        <rFont val="Times New Roman"/>
        <family val="1"/>
      </rPr>
      <t>(1)</t>
    </r>
    <r>
      <rPr>
        <b/>
        <sz val="12"/>
        <color rgb="FF000000"/>
        <rFont val="Times New Roman"/>
        <family val="1"/>
      </rPr>
      <t xml:space="preserve"> NĂM 2020</t>
    </r>
  </si>
  <si>
    <t>Giá trị đã thanh toán năm 2020</t>
  </si>
  <si>
    <t>Giá trị thực hiện từ 01/01 đến 31/12/2020</t>
  </si>
  <si>
    <t>Chỉnh trang đô thị tuyến mương thoát nước từ nhà ông Xứng đến nhà bà Hảo, TDP 5, phường Nam Hồng năm 2019. Mã dự án: 7761890</t>
  </si>
  <si>
    <t>Chỉnh trang đô thị đường Nguyễn Hằng Chi, phường  Nam Hồng năm 2019 (đoạn từ nhà ông Minh đến đường NĐC) Mã dự án: 7761889</t>
  </si>
  <si>
    <t>Chỉnh trang đô thị tuyến đường từ nhà ông Lý đến ông kiểm, tổ dân phố 8, 
phường Nam Hồng.  Mã dự án: 7809255</t>
  </si>
  <si>
    <t xml:space="preserve"> Nhà văn hóa tổ dân phố  4,  phường Nam Hồng.  Mã dự án: 7771447</t>
  </si>
  <si>
    <t xml:space="preserve"> Chỉnh trang đô thị tổ dân phố 1,  phường Nam Hồng năm 2019.  Mã dự án: 7800850</t>
  </si>
  <si>
    <t>Chỉnh trang đô thị Ngõ 26, đường Phan Đình Phùng, phường  Nam Hồng năm 2019.  Mã dự án: 7798028</t>
  </si>
  <si>
    <t>Chỉnh trang đô thị đường Hà Huy Tập, phường  Nam Hồng năm 2019.  Mã dự án: 7761894</t>
  </si>
  <si>
    <t>Chỉnh trang đô thị  tổ dân phố 8, phường Nam Hồng.  Mã dự án: 7761893</t>
  </si>
  <si>
    <t>Chỉnh trang đô thị hệ thống điện chiếu sáng công cộng đường Nguyễn Hằng Chi tổ dân phố 5, phường Nam Hồng.  Mã dự án: 7731081</t>
  </si>
  <si>
    <t>Chỉnh trang đô thị hệ thống điện chiếu sáng công cộng đường Hà Huy Tập tổ dân phố 1, phường Nam Hồng.  Mã dự án: 7731080</t>
  </si>
  <si>
    <t>Chỉnh trang đô thị  tổ dân phố 5, phường Nam Hồng.  Mã dự án: 7682397</t>
  </si>
  <si>
    <t>Chỉnh trang đô thị Ngõ 21A, đường Nguyễn Đổng Chi (đoạn từ ông Minh đến NHCS), phường  Nam Hồng năm 2019.  Mã dự án: 7798277</t>
  </si>
  <si>
    <t>Đường quang trung đến đường nguyễn nghiễm  tổ dân phố 4, phường Nam Hồng. Mã dự án:7777594</t>
  </si>
  <si>
    <t>Đường giao thông nội phường Nam Hồng (Tuyến 1,2)</t>
  </si>
  <si>
    <t>Đường giao thông nội phường Nam Hồng (Tuyến 3,4,5)</t>
  </si>
  <si>
    <t>Đường giao thông nội phường Nam Hồng (Tuyến 6,7,8)</t>
  </si>
  <si>
    <t>Đường giao thông nội phường Nam Hồng (Tuyến 9,10,11)</t>
  </si>
  <si>
    <t>Đường giao thông nội đồng phường Nam Hồng - Thị xã Hồng Lĩnh (Từ Nguyễn Thiếp - Xứ Đồng Cồn Đung). Mã dự án: 7786655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</si>
</sst>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justify" wrapText="1"/>
    </xf>
    <xf numFmtId="3" fontId="14" fillId="0" borderId="2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/>
    <xf numFmtId="0" fontId="13" fillId="2" borderId="4" xfId="0" applyFont="1" applyFill="1" applyBorder="1" applyAlignment="1">
      <alignment horizontal="justify" wrapText="1"/>
    </xf>
    <xf numFmtId="0" fontId="5" fillId="0" borderId="1" xfId="0" applyFont="1" applyBorder="1"/>
    <xf numFmtId="165" fontId="15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/>
    <xf numFmtId="165" fontId="17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165" fontId="17" fillId="0" borderId="1" xfId="1" applyNumberFormat="1" applyFont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165" fontId="17" fillId="0" borderId="1" xfId="1" applyNumberFormat="1" applyFont="1" applyBorder="1"/>
    <xf numFmtId="0" fontId="16" fillId="0" borderId="4" xfId="0" applyFont="1" applyBorder="1" applyAlignment="1">
      <alignment horizont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/>
    <xf numFmtId="3" fontId="18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36" sqref="A36"/>
    </sheetView>
  </sheetViews>
  <sheetFormatPr defaultColWidth="9.125" defaultRowHeight="15.75" x14ac:dyDescent="0.25"/>
  <cols>
    <col min="1" max="1" width="34.125" style="1" customWidth="1"/>
    <col min="2" max="2" width="10" style="1" customWidth="1"/>
    <col min="3" max="3" width="14" style="1" customWidth="1"/>
    <col min="4" max="4" width="12.125" style="1" customWidth="1"/>
    <col min="5" max="5" width="14.375" style="1" customWidth="1"/>
    <col min="6" max="6" width="10.25" style="1" customWidth="1"/>
    <col min="7" max="7" width="14.25" style="1" customWidth="1"/>
    <col min="8" max="8" width="12.5" style="1" customWidth="1"/>
    <col min="9" max="9" width="9.75" style="1" customWidth="1"/>
    <col min="10" max="16384" width="9.125" style="1"/>
  </cols>
  <sheetData>
    <row r="1" spans="1:12" x14ac:dyDescent="0.25">
      <c r="A1" s="39" t="s">
        <v>0</v>
      </c>
      <c r="B1" s="39"/>
      <c r="G1" s="40" t="s">
        <v>2</v>
      </c>
      <c r="H1" s="40"/>
      <c r="I1" s="40"/>
    </row>
    <row r="2" spans="1:12" x14ac:dyDescent="0.25">
      <c r="A2" s="41" t="s">
        <v>17</v>
      </c>
      <c r="B2" s="41"/>
    </row>
    <row r="3" spans="1:12" x14ac:dyDescent="0.25">
      <c r="A3" s="3"/>
      <c r="B3" s="3"/>
    </row>
    <row r="4" spans="1:12" ht="18.75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</row>
    <row r="5" spans="1:12" x14ac:dyDescent="0.25">
      <c r="A5" s="43" t="s">
        <v>1</v>
      </c>
      <c r="B5" s="43"/>
      <c r="C5" s="43"/>
      <c r="D5" s="43"/>
      <c r="E5" s="43"/>
      <c r="F5" s="43"/>
      <c r="G5" s="43"/>
      <c r="H5" s="43"/>
      <c r="I5" s="43"/>
    </row>
    <row r="6" spans="1:12" x14ac:dyDescent="0.25">
      <c r="A6" s="38" t="s">
        <v>16</v>
      </c>
      <c r="B6" s="38"/>
      <c r="C6" s="38"/>
      <c r="D6" s="38"/>
      <c r="E6" s="38"/>
      <c r="F6" s="38"/>
      <c r="G6" s="38"/>
      <c r="H6" s="38"/>
      <c r="I6" s="38"/>
    </row>
    <row r="7" spans="1:12" x14ac:dyDescent="0.25">
      <c r="A7" s="44" t="s">
        <v>3</v>
      </c>
      <c r="B7" s="44" t="s">
        <v>4</v>
      </c>
      <c r="C7" s="44" t="s">
        <v>5</v>
      </c>
      <c r="D7" s="44"/>
      <c r="E7" s="44" t="s">
        <v>20</v>
      </c>
      <c r="F7" s="44" t="s">
        <v>19</v>
      </c>
      <c r="G7" s="44"/>
      <c r="H7" s="44"/>
      <c r="I7" s="44"/>
    </row>
    <row r="8" spans="1:12" x14ac:dyDescent="0.25">
      <c r="A8" s="44"/>
      <c r="B8" s="44"/>
      <c r="C8" s="44"/>
      <c r="D8" s="44"/>
      <c r="E8" s="44"/>
      <c r="F8" s="44" t="s">
        <v>6</v>
      </c>
      <c r="G8" s="44" t="s">
        <v>11</v>
      </c>
      <c r="H8" s="44" t="s">
        <v>7</v>
      </c>
      <c r="I8" s="44"/>
    </row>
    <row r="9" spans="1:12" ht="25.5" x14ac:dyDescent="0.25">
      <c r="A9" s="44"/>
      <c r="B9" s="44"/>
      <c r="C9" s="4" t="s">
        <v>6</v>
      </c>
      <c r="D9" s="4" t="s">
        <v>8</v>
      </c>
      <c r="E9" s="44"/>
      <c r="F9" s="44"/>
      <c r="G9" s="44"/>
      <c r="H9" s="4" t="s">
        <v>9</v>
      </c>
      <c r="I9" s="4" t="s">
        <v>10</v>
      </c>
    </row>
    <row r="10" spans="1:12" x14ac:dyDescent="0.25">
      <c r="A10" s="2" t="s">
        <v>15</v>
      </c>
      <c r="B10" s="8"/>
      <c r="C10" s="9">
        <f t="shared" ref="C10:G10" si="0">C11+C29</f>
        <v>5119270000</v>
      </c>
      <c r="D10" s="9">
        <f t="shared" si="0"/>
        <v>629631000</v>
      </c>
      <c r="E10" s="9">
        <f>E11+E29</f>
        <v>31779857000</v>
      </c>
      <c r="F10" s="9">
        <f>F11+F29</f>
        <v>6008531000</v>
      </c>
      <c r="G10" s="9">
        <f t="shared" si="0"/>
        <v>5608763000</v>
      </c>
      <c r="H10" s="9">
        <f>H11+H29</f>
        <v>6008531000</v>
      </c>
      <c r="I10" s="10"/>
    </row>
    <row r="11" spans="1:12" s="5" customFormat="1" ht="16.5" customHeight="1" x14ac:dyDescent="0.25">
      <c r="A11" s="7" t="s">
        <v>12</v>
      </c>
      <c r="B11" s="11"/>
      <c r="C11" s="12">
        <f>SUM(C18:C26)</f>
        <v>2849886000</v>
      </c>
      <c r="D11" s="12">
        <f>SUM(D18:D26)</f>
        <v>629631000</v>
      </c>
      <c r="E11" s="12">
        <f>SUM(E12:E28)</f>
        <v>30041195000</v>
      </c>
      <c r="F11" s="12">
        <f>SUM(F12:F28)</f>
        <v>5608763000</v>
      </c>
      <c r="G11" s="12">
        <f t="shared" ref="G11:H11" si="1">SUM(G12:G28)</f>
        <v>5608763000</v>
      </c>
      <c r="H11" s="12">
        <f t="shared" si="1"/>
        <v>5608763000</v>
      </c>
      <c r="I11" s="12"/>
    </row>
    <row r="12" spans="1:12" s="5" customFormat="1" ht="29.25" customHeight="1" x14ac:dyDescent="0.2">
      <c r="A12" s="18" t="s">
        <v>34</v>
      </c>
      <c r="B12" s="21">
        <v>2013</v>
      </c>
      <c r="C12" s="19">
        <v>5848054000</v>
      </c>
      <c r="D12" s="19"/>
      <c r="E12" s="20">
        <v>5051300000</v>
      </c>
      <c r="F12" s="19">
        <v>800000000</v>
      </c>
      <c r="G12" s="19">
        <v>800000000</v>
      </c>
      <c r="H12" s="19">
        <v>800000000</v>
      </c>
      <c r="I12" s="19"/>
      <c r="K12" s="37">
        <f>6008531000-F10</f>
        <v>0</v>
      </c>
    </row>
    <row r="13" spans="1:12" s="5" customFormat="1" ht="31.5" customHeight="1" x14ac:dyDescent="0.2">
      <c r="A13" s="18" t="s">
        <v>35</v>
      </c>
      <c r="B13" s="21">
        <v>2013</v>
      </c>
      <c r="C13" s="19">
        <v>6037008000</v>
      </c>
      <c r="D13" s="19"/>
      <c r="E13" s="20">
        <v>5671000000</v>
      </c>
      <c r="F13" s="19">
        <v>950000000</v>
      </c>
      <c r="G13" s="19">
        <v>950000000</v>
      </c>
      <c r="H13" s="19">
        <v>950000000</v>
      </c>
      <c r="I13" s="19"/>
      <c r="L13" s="37"/>
    </row>
    <row r="14" spans="1:12" s="5" customFormat="1" ht="31.5" customHeight="1" x14ac:dyDescent="0.2">
      <c r="A14" s="18" t="s">
        <v>36</v>
      </c>
      <c r="B14" s="21">
        <v>2013</v>
      </c>
      <c r="C14" s="19">
        <v>6054127000</v>
      </c>
      <c r="D14" s="19"/>
      <c r="E14" s="20">
        <v>5687000000</v>
      </c>
      <c r="F14" s="19">
        <v>800000000</v>
      </c>
      <c r="G14" s="19">
        <v>800000000</v>
      </c>
      <c r="H14" s="19">
        <v>800000000</v>
      </c>
      <c r="I14" s="19"/>
      <c r="L14" s="37"/>
    </row>
    <row r="15" spans="1:12" s="5" customFormat="1" ht="32.25" customHeight="1" x14ac:dyDescent="0.2">
      <c r="A15" s="18" t="s">
        <v>37</v>
      </c>
      <c r="B15" s="21">
        <v>2013</v>
      </c>
      <c r="C15" s="19">
        <v>6045042000</v>
      </c>
      <c r="D15" s="19"/>
      <c r="E15" s="20">
        <v>5680000000</v>
      </c>
      <c r="F15" s="19">
        <v>950000000</v>
      </c>
      <c r="G15" s="19">
        <v>950000000</v>
      </c>
      <c r="H15" s="19">
        <v>950000000</v>
      </c>
      <c r="I15" s="19"/>
    </row>
    <row r="16" spans="1:12" s="5" customFormat="1" ht="54" customHeight="1" x14ac:dyDescent="0.2">
      <c r="A16" s="16" t="s">
        <v>38</v>
      </c>
      <c r="B16" s="21">
        <v>2013</v>
      </c>
      <c r="C16" s="15">
        <v>5493360000</v>
      </c>
      <c r="D16" s="15"/>
      <c r="E16" s="15">
        <v>5161500000</v>
      </c>
      <c r="F16" s="15">
        <v>1000000000</v>
      </c>
      <c r="G16" s="15">
        <v>1000000000</v>
      </c>
      <c r="H16" s="15">
        <v>1000000000</v>
      </c>
      <c r="I16" s="19"/>
    </row>
    <row r="17" spans="1:13" s="5" customFormat="1" ht="55.5" customHeight="1" x14ac:dyDescent="0.2">
      <c r="A17" s="6" t="s">
        <v>21</v>
      </c>
      <c r="B17" s="22">
        <v>2019</v>
      </c>
      <c r="C17" s="15">
        <v>47767000</v>
      </c>
      <c r="D17" s="15">
        <v>8440000</v>
      </c>
      <c r="E17" s="15">
        <v>36812000</v>
      </c>
      <c r="F17" s="15">
        <v>11570000</v>
      </c>
      <c r="G17" s="15">
        <v>11570000</v>
      </c>
      <c r="H17" s="15">
        <v>11570000</v>
      </c>
      <c r="I17" s="15"/>
    </row>
    <row r="18" spans="1:13" ht="56.25" customHeight="1" x14ac:dyDescent="0.25">
      <c r="A18" s="6" t="s">
        <v>22</v>
      </c>
      <c r="B18" s="21">
        <v>2019</v>
      </c>
      <c r="C18" s="15">
        <v>460269000</v>
      </c>
      <c r="D18" s="23">
        <v>87500000</v>
      </c>
      <c r="E18" s="15">
        <v>324305000</v>
      </c>
      <c r="F18" s="24">
        <v>61243000</v>
      </c>
      <c r="G18" s="24">
        <v>61243000</v>
      </c>
      <c r="H18" s="24">
        <v>61243000</v>
      </c>
      <c r="I18" s="24"/>
    </row>
    <row r="19" spans="1:13" ht="42" customHeight="1" x14ac:dyDescent="0.25">
      <c r="A19" s="6" t="s">
        <v>23</v>
      </c>
      <c r="B19" s="21">
        <v>2019</v>
      </c>
      <c r="C19" s="15">
        <v>98657000</v>
      </c>
      <c r="D19" s="25"/>
      <c r="E19" s="24">
        <v>64836000</v>
      </c>
      <c r="F19" s="24">
        <v>12960000</v>
      </c>
      <c r="G19" s="24">
        <v>12960000</v>
      </c>
      <c r="H19" s="24">
        <v>12960000</v>
      </c>
      <c r="I19" s="24"/>
    </row>
    <row r="20" spans="1:13" ht="32.25" customHeight="1" x14ac:dyDescent="0.25">
      <c r="A20" s="6" t="s">
        <v>24</v>
      </c>
      <c r="B20" s="21">
        <v>2019</v>
      </c>
      <c r="C20" s="15">
        <v>885954000</v>
      </c>
      <c r="D20" s="25">
        <v>288483000</v>
      </c>
      <c r="E20" s="24">
        <f>D20+F20</f>
        <v>647471000</v>
      </c>
      <c r="F20" s="24">
        <v>358988000</v>
      </c>
      <c r="G20" s="24">
        <v>358988000</v>
      </c>
      <c r="H20" s="24">
        <v>358988000</v>
      </c>
      <c r="I20" s="24"/>
      <c r="M20" s="1">
        <f>647471-358988</f>
        <v>288483</v>
      </c>
    </row>
    <row r="21" spans="1:13" ht="32.25" customHeight="1" x14ac:dyDescent="0.25">
      <c r="A21" s="6" t="s">
        <v>25</v>
      </c>
      <c r="B21" s="21">
        <v>2019</v>
      </c>
      <c r="C21" s="15">
        <v>391688000</v>
      </c>
      <c r="D21" s="23">
        <v>81748000</v>
      </c>
      <c r="E21" s="24">
        <v>384884000</v>
      </c>
      <c r="F21" s="24">
        <v>270828000</v>
      </c>
      <c r="G21" s="24">
        <v>270828000</v>
      </c>
      <c r="H21" s="24">
        <v>270828000</v>
      </c>
      <c r="I21" s="24"/>
    </row>
    <row r="22" spans="1:13" ht="42.75" customHeight="1" x14ac:dyDescent="0.25">
      <c r="A22" s="6" t="s">
        <v>26</v>
      </c>
      <c r="B22" s="21">
        <v>2019</v>
      </c>
      <c r="C22" s="15">
        <v>219865000</v>
      </c>
      <c r="D22" s="23">
        <v>43162000</v>
      </c>
      <c r="E22" s="36">
        <v>197692000</v>
      </c>
      <c r="F22" s="24">
        <v>19800000</v>
      </c>
      <c r="G22" s="24">
        <v>19800000</v>
      </c>
      <c r="H22" s="24">
        <v>19800000</v>
      </c>
      <c r="I22" s="24"/>
    </row>
    <row r="23" spans="1:13" ht="42" customHeight="1" x14ac:dyDescent="0.25">
      <c r="A23" s="6" t="s">
        <v>27</v>
      </c>
      <c r="B23" s="21">
        <v>2019</v>
      </c>
      <c r="C23" s="15">
        <v>510149000</v>
      </c>
      <c r="D23" s="24">
        <v>73170000</v>
      </c>
      <c r="E23" s="24">
        <v>389240000</v>
      </c>
      <c r="F23" s="24">
        <v>83301000</v>
      </c>
      <c r="G23" s="24">
        <v>83301000</v>
      </c>
      <c r="H23" s="24">
        <v>83301000</v>
      </c>
      <c r="I23" s="24"/>
    </row>
    <row r="24" spans="1:13" ht="32.25" customHeight="1" x14ac:dyDescent="0.25">
      <c r="A24" s="6" t="s">
        <v>28</v>
      </c>
      <c r="B24" s="21">
        <v>2019</v>
      </c>
      <c r="C24" s="15">
        <v>98657000</v>
      </c>
      <c r="D24" s="24">
        <v>24068000</v>
      </c>
      <c r="E24" s="24">
        <v>54342000</v>
      </c>
      <c r="F24" s="24">
        <v>12680000</v>
      </c>
      <c r="G24" s="24">
        <v>12680000</v>
      </c>
      <c r="H24" s="24">
        <v>12680000</v>
      </c>
      <c r="I24" s="24"/>
    </row>
    <row r="25" spans="1:13" ht="39" x14ac:dyDescent="0.25">
      <c r="A25" s="6" t="s">
        <v>29</v>
      </c>
      <c r="B25" s="21">
        <v>2019</v>
      </c>
      <c r="C25" s="15">
        <v>94246000</v>
      </c>
      <c r="D25" s="24">
        <v>12000000</v>
      </c>
      <c r="E25" s="24">
        <v>73240000</v>
      </c>
      <c r="F25" s="24">
        <v>7340000</v>
      </c>
      <c r="G25" s="24">
        <v>7340000</v>
      </c>
      <c r="H25" s="24">
        <v>7340000</v>
      </c>
      <c r="I25" s="24"/>
    </row>
    <row r="26" spans="1:13" ht="39" x14ac:dyDescent="0.25">
      <c r="A26" s="6" t="s">
        <v>30</v>
      </c>
      <c r="B26" s="21">
        <v>2019</v>
      </c>
      <c r="C26" s="15">
        <v>90401000</v>
      </c>
      <c r="D26" s="24">
        <v>19500000</v>
      </c>
      <c r="E26" s="24">
        <v>70085000</v>
      </c>
      <c r="F26" s="24">
        <v>6985000</v>
      </c>
      <c r="G26" s="24">
        <v>6985000</v>
      </c>
      <c r="H26" s="24">
        <v>6985000</v>
      </c>
      <c r="I26" s="24"/>
    </row>
    <row r="27" spans="1:13" ht="37.5" customHeight="1" x14ac:dyDescent="0.25">
      <c r="A27" s="6" t="s">
        <v>31</v>
      </c>
      <c r="B27" s="21">
        <v>2019</v>
      </c>
      <c r="C27" s="15">
        <v>308883000</v>
      </c>
      <c r="D27" s="24">
        <v>37000000</v>
      </c>
      <c r="E27" s="24">
        <v>199981000</v>
      </c>
      <c r="F27" s="24">
        <v>13014000</v>
      </c>
      <c r="G27" s="24">
        <v>13014000</v>
      </c>
      <c r="H27" s="24">
        <v>13014000</v>
      </c>
      <c r="I27" s="24"/>
    </row>
    <row r="28" spans="1:13" ht="54" customHeight="1" x14ac:dyDescent="0.25">
      <c r="A28" s="13" t="s">
        <v>32</v>
      </c>
      <c r="B28" s="26">
        <v>2019</v>
      </c>
      <c r="C28" s="15">
        <v>390512000</v>
      </c>
      <c r="D28" s="27">
        <v>95115000</v>
      </c>
      <c r="E28" s="27">
        <v>347507000</v>
      </c>
      <c r="F28" s="27">
        <v>250054000</v>
      </c>
      <c r="G28" s="27">
        <v>250054000</v>
      </c>
      <c r="H28" s="27">
        <v>250054000</v>
      </c>
      <c r="I28" s="27"/>
    </row>
    <row r="29" spans="1:13" s="14" customFormat="1" x14ac:dyDescent="0.25">
      <c r="A29" s="28" t="s">
        <v>13</v>
      </c>
      <c r="B29" s="29"/>
      <c r="C29" s="15">
        <f>C30</f>
        <v>2269384000</v>
      </c>
      <c r="D29" s="15">
        <f t="shared" ref="D29:F30" si="2">D30</f>
        <v>0</v>
      </c>
      <c r="E29" s="15">
        <f t="shared" si="2"/>
        <v>1738662000</v>
      </c>
      <c r="F29" s="15">
        <f t="shared" si="2"/>
        <v>399768000</v>
      </c>
      <c r="G29" s="15">
        <f t="shared" ref="G29" si="3">G30</f>
        <v>0</v>
      </c>
      <c r="H29" s="15">
        <f t="shared" ref="H29:H30" si="4">H30</f>
        <v>399768000</v>
      </c>
      <c r="I29" s="30"/>
    </row>
    <row r="30" spans="1:13" s="14" customFormat="1" x14ac:dyDescent="0.25">
      <c r="A30" s="31" t="s">
        <v>14</v>
      </c>
      <c r="B30" s="32"/>
      <c r="C30" s="33">
        <f>C31</f>
        <v>2269384000</v>
      </c>
      <c r="D30" s="33"/>
      <c r="E30" s="33">
        <f>E31</f>
        <v>1738662000</v>
      </c>
      <c r="F30" s="33">
        <f t="shared" si="2"/>
        <v>399768000</v>
      </c>
      <c r="G30" s="33"/>
      <c r="H30" s="33">
        <f t="shared" si="4"/>
        <v>399768000</v>
      </c>
      <c r="I30" s="34"/>
    </row>
    <row r="31" spans="1:13" ht="42" customHeight="1" x14ac:dyDescent="0.25">
      <c r="A31" s="17" t="s">
        <v>33</v>
      </c>
      <c r="B31" s="35">
        <v>2020</v>
      </c>
      <c r="C31" s="15">
        <v>2269384000</v>
      </c>
      <c r="D31" s="15"/>
      <c r="E31" s="15">
        <v>1738662000</v>
      </c>
      <c r="F31" s="15">
        <f>350000000+49768000</f>
        <v>399768000</v>
      </c>
      <c r="G31" s="15"/>
      <c r="H31" s="15">
        <f>F31</f>
        <v>399768000</v>
      </c>
      <c r="I31" s="15"/>
      <c r="J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</sheetData>
  <mergeCells count="14">
    <mergeCell ref="A7:A9"/>
    <mergeCell ref="B7:B9"/>
    <mergeCell ref="C7:D8"/>
    <mergeCell ref="E7:E9"/>
    <mergeCell ref="F7:I7"/>
    <mergeCell ref="F8:F9"/>
    <mergeCell ref="G8:G9"/>
    <mergeCell ref="H8:I8"/>
    <mergeCell ref="A6:I6"/>
    <mergeCell ref="A1:B1"/>
    <mergeCell ref="G1:I1"/>
    <mergeCell ref="A2:B2"/>
    <mergeCell ref="A4:I4"/>
    <mergeCell ref="A5:I5"/>
  </mergeCells>
  <pageMargins left="0.27" right="0.21" top="0.53" bottom="0.2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D5DF0-7FBA-4B62-8DE1-DBB0BCA5776A}"/>
</file>

<file path=customXml/itemProps2.xml><?xml version="1.0" encoding="utf-8"?>
<ds:datastoreItem xmlns:ds="http://schemas.openxmlformats.org/officeDocument/2006/customXml" ds:itemID="{FF0B8B2C-ADAF-41B0-9202-1DA7FA63C4C5}"/>
</file>

<file path=customXml/itemProps3.xml><?xml version="1.0" encoding="utf-8"?>
<ds:datastoreItem xmlns:ds="http://schemas.openxmlformats.org/officeDocument/2006/customXml" ds:itemID="{8A32EDEF-8B54-40D1-88B0-34E7AD7BC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XDCB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2021-08-30T02:50:17Z</cp:lastPrinted>
  <dcterms:created xsi:type="dcterms:W3CDTF">2018-08-09T02:32:07Z</dcterms:created>
  <dcterms:modified xsi:type="dcterms:W3CDTF">2021-08-30T02:50:20Z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